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BogosiBotha\Documents\BERA\CORE\Website Content\"/>
    </mc:Choice>
  </mc:AlternateContent>
  <xr:revisionPtr revIDLastSave="0" documentId="8_{931ED201-4975-4F68-95AE-71B9C74AFF2B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2019" sheetId="1" r:id="rId1"/>
    <sheet name="Sheet1" sheetId="2" r:id="rId2"/>
    <sheet name="Sheet2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3" i="1" l="1"/>
  <c r="H44" i="1"/>
  <c r="H42" i="1"/>
  <c r="H43" i="1"/>
  <c r="C43" i="1"/>
  <c r="C42" i="1"/>
  <c r="C41" i="1"/>
  <c r="H41" i="1"/>
  <c r="G53" i="1"/>
  <c r="G33" i="1"/>
  <c r="H33" i="1"/>
  <c r="G52" i="1" l="1"/>
  <c r="H14" i="1" l="1"/>
  <c r="F41" i="1"/>
  <c r="H5" i="1"/>
  <c r="H22" i="1"/>
  <c r="H23" i="1"/>
  <c r="H24" i="1"/>
  <c r="H25" i="1"/>
  <c r="H26" i="1"/>
  <c r="H27" i="1"/>
  <c r="H28" i="1"/>
  <c r="H29" i="1"/>
  <c r="H30" i="1"/>
  <c r="H31" i="1"/>
  <c r="H32" i="1"/>
  <c r="H21" i="1"/>
  <c r="G41" i="1" l="1"/>
  <c r="E41" i="1"/>
  <c r="D41" i="1"/>
  <c r="D33" i="1"/>
  <c r="E33" i="1"/>
  <c r="F33" i="1"/>
  <c r="C33" i="1"/>
  <c r="G16" i="1"/>
  <c r="H7" i="1"/>
  <c r="H4" i="1"/>
  <c r="D16" i="1"/>
  <c r="E16" i="1"/>
  <c r="F16" i="1"/>
  <c r="C16" i="1"/>
  <c r="G34" i="1" l="1"/>
  <c r="C34" i="1"/>
  <c r="D34" i="1"/>
  <c r="F34" i="1" l="1"/>
  <c r="F47" i="1" l="1"/>
  <c r="H10" i="1"/>
  <c r="H11" i="1"/>
  <c r="H12" i="1"/>
  <c r="H13" i="1"/>
  <c r="H15" i="1"/>
  <c r="G47" i="1"/>
  <c r="G48" i="1"/>
  <c r="G49" i="1"/>
  <c r="G50" i="1"/>
  <c r="G51" i="1"/>
  <c r="F48" i="1"/>
  <c r="F49" i="1"/>
  <c r="F50" i="1"/>
  <c r="F51" i="1"/>
  <c r="F52" i="1"/>
  <c r="E47" i="1"/>
  <c r="E48" i="1"/>
  <c r="E49" i="1"/>
  <c r="E50" i="1"/>
  <c r="E51" i="1"/>
  <c r="E52" i="1"/>
  <c r="D47" i="1"/>
  <c r="D48" i="1"/>
  <c r="D49" i="1"/>
  <c r="D50" i="1"/>
  <c r="D51" i="1"/>
  <c r="D52" i="1"/>
  <c r="C47" i="1"/>
  <c r="C48" i="1"/>
  <c r="C49" i="1"/>
  <c r="C50" i="1"/>
  <c r="C51" i="1"/>
  <c r="C52" i="1"/>
  <c r="H50" i="1" l="1"/>
  <c r="H49" i="1"/>
  <c r="H52" i="1"/>
  <c r="H48" i="1"/>
  <c r="H51" i="1"/>
  <c r="H47" i="1"/>
  <c r="G46" i="1"/>
  <c r="C46" i="1"/>
  <c r="H9" i="1"/>
  <c r="D44" i="1" l="1"/>
  <c r="C44" i="1"/>
  <c r="G44" i="1"/>
  <c r="G45" i="1"/>
  <c r="F44" i="1"/>
  <c r="F45" i="1"/>
  <c r="F46" i="1"/>
  <c r="E44" i="1"/>
  <c r="E45" i="1"/>
  <c r="E46" i="1"/>
  <c r="D45" i="1"/>
  <c r="D46" i="1"/>
  <c r="C45" i="1"/>
  <c r="H8" i="1"/>
  <c r="H6" i="1"/>
  <c r="H46" i="1" l="1"/>
  <c r="H45" i="1"/>
  <c r="H16" i="1"/>
  <c r="H17" i="1" s="1"/>
  <c r="C53" i="1"/>
  <c r="G42" i="1" l="1"/>
  <c r="G43" i="1"/>
  <c r="F42" i="1"/>
  <c r="F43" i="1"/>
  <c r="E42" i="1"/>
  <c r="E43" i="1"/>
  <c r="D42" i="1"/>
  <c r="D43" i="1"/>
  <c r="F53" i="1" l="1"/>
  <c r="E53" i="1"/>
  <c r="D53" i="1"/>
  <c r="C17" i="1"/>
  <c r="C54" i="1" l="1"/>
  <c r="F17" i="1"/>
  <c r="D17" i="1"/>
  <c r="E17" i="1"/>
  <c r="G17" i="1"/>
  <c r="H34" i="1"/>
  <c r="E34" i="1"/>
  <c r="H54" i="1" l="1"/>
  <c r="F54" i="1"/>
  <c r="D54" i="1"/>
  <c r="G54" i="1"/>
  <c r="E54" i="1"/>
</calcChain>
</file>

<file path=xl/sharedStrings.xml><?xml version="1.0" encoding="utf-8"?>
<sst xmlns="http://schemas.openxmlformats.org/spreadsheetml/2006/main" count="57" uniqueCount="35">
  <si>
    <t>Retail Consumption</t>
  </si>
  <si>
    <t>95 ULP</t>
  </si>
  <si>
    <t>93 ULP</t>
  </si>
  <si>
    <t>Diesel 0.005%</t>
  </si>
  <si>
    <t>Diesel 0.05%</t>
  </si>
  <si>
    <t>Paraffin</t>
  </si>
  <si>
    <t>TOTAL</t>
  </si>
  <si>
    <t xml:space="preserve">Commercial </t>
  </si>
  <si>
    <t>Market Share %</t>
  </si>
  <si>
    <t xml:space="preserve">Total </t>
  </si>
  <si>
    <t>2019 Consumption</t>
  </si>
  <si>
    <t>Date</t>
  </si>
  <si>
    <t>Price((US$/Bbl))</t>
  </si>
  <si>
    <t>Month</t>
  </si>
  <si>
    <t>Mogas</t>
  </si>
  <si>
    <t>ULP 93 (US$/bbl)</t>
  </si>
  <si>
    <t xml:space="preserve">   ULP 95</t>
  </si>
  <si>
    <t>(US$/bbl)</t>
  </si>
  <si>
    <t>Gasoil</t>
  </si>
  <si>
    <t>PARAFF</t>
  </si>
  <si>
    <t>Aug ‘18</t>
  </si>
  <si>
    <t>Sept ‘ 18</t>
  </si>
  <si>
    <t>Oct ‘ 18</t>
  </si>
  <si>
    <t>Nov ‘18</t>
  </si>
  <si>
    <t>Dec ‘18</t>
  </si>
  <si>
    <t>Jan’ 19</t>
  </si>
  <si>
    <t>Feb’ 19</t>
  </si>
  <si>
    <t>Mar’ 19</t>
  </si>
  <si>
    <t>Apr ‘ 19</t>
  </si>
  <si>
    <t>May ‘19</t>
  </si>
  <si>
    <t>June ‘19</t>
  </si>
  <si>
    <t>July ‘19</t>
  </si>
  <si>
    <t>Aug’ 19</t>
  </si>
  <si>
    <t>July '19</t>
  </si>
  <si>
    <t>August 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</si>
</sst>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7" fontId="2" fillId="0" borderId="0" xfId="0" applyNumberFormat="1" applyFont="1"/>
    <xf numFmtId="0" fontId="2" fillId="0" borderId="0" xfId="0" applyFont="1" applyAlignment="1">
      <alignment horizontal="right"/>
    </xf>
    <xf numFmtId="38" fontId="0" fillId="0" borderId="0" xfId="0" applyNumberFormat="1"/>
    <xf numFmtId="0" fontId="1" fillId="0" borderId="0" xfId="0" applyFont="1"/>
    <xf numFmtId="0" fontId="3" fillId="0" borderId="0" xfId="0" applyFont="1"/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right"/>
    </xf>
    <xf numFmtId="17" fontId="2" fillId="0" borderId="1" xfId="0" applyNumberFormat="1" applyFont="1" applyBorder="1"/>
    <xf numFmtId="3" fontId="0" fillId="0" borderId="1" xfId="0" applyNumberFormat="1" applyBorder="1"/>
    <xf numFmtId="0" fontId="1" fillId="0" borderId="1" xfId="0" applyFont="1" applyBorder="1"/>
    <xf numFmtId="3" fontId="4" fillId="0" borderId="1" xfId="0" applyNumberFormat="1" applyFont="1" applyBorder="1"/>
    <xf numFmtId="0" fontId="3" fillId="0" borderId="1" xfId="0" applyFont="1" applyBorder="1"/>
    <xf numFmtId="10" fontId="4" fillId="0" borderId="1" xfId="0" applyNumberFormat="1" applyFont="1" applyBorder="1"/>
    <xf numFmtId="10" fontId="0" fillId="0" borderId="1" xfId="0" applyNumberFormat="1" applyBorder="1"/>
    <xf numFmtId="14" fontId="0" fillId="0" borderId="0" xfId="0" applyNumberFormat="1"/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Price((US$/Bbl))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Sheet1!$A$2:$A$23</c:f>
              <c:numCache>
                <c:formatCode>m/d/yyyy</c:formatCode>
                <c:ptCount val="22"/>
                <c:pt idx="0">
                  <c:v>43678</c:v>
                </c:pt>
                <c:pt idx="1">
                  <c:v>43679</c:v>
                </c:pt>
                <c:pt idx="2">
                  <c:v>43682</c:v>
                </c:pt>
                <c:pt idx="3">
                  <c:v>43683</c:v>
                </c:pt>
                <c:pt idx="4">
                  <c:v>43684</c:v>
                </c:pt>
                <c:pt idx="5">
                  <c:v>43685</c:v>
                </c:pt>
                <c:pt idx="6">
                  <c:v>43686</c:v>
                </c:pt>
                <c:pt idx="7">
                  <c:v>43689</c:v>
                </c:pt>
                <c:pt idx="8">
                  <c:v>43690</c:v>
                </c:pt>
                <c:pt idx="9">
                  <c:v>43691</c:v>
                </c:pt>
                <c:pt idx="10">
                  <c:v>43692</c:v>
                </c:pt>
                <c:pt idx="11">
                  <c:v>43693</c:v>
                </c:pt>
                <c:pt idx="12">
                  <c:v>43696</c:v>
                </c:pt>
                <c:pt idx="13">
                  <c:v>43697</c:v>
                </c:pt>
                <c:pt idx="14">
                  <c:v>43698</c:v>
                </c:pt>
                <c:pt idx="15">
                  <c:v>43699</c:v>
                </c:pt>
                <c:pt idx="16">
                  <c:v>43700</c:v>
                </c:pt>
                <c:pt idx="17">
                  <c:v>43703</c:v>
                </c:pt>
                <c:pt idx="18">
                  <c:v>43704</c:v>
                </c:pt>
                <c:pt idx="19">
                  <c:v>43705</c:v>
                </c:pt>
                <c:pt idx="20">
                  <c:v>43706</c:v>
                </c:pt>
                <c:pt idx="21">
                  <c:v>43707</c:v>
                </c:pt>
              </c:numCache>
            </c:numRef>
          </c:cat>
          <c:val>
            <c:numRef>
              <c:f>Sheet1!$B$2:$B$23</c:f>
              <c:numCache>
                <c:formatCode>General</c:formatCode>
                <c:ptCount val="22"/>
                <c:pt idx="0">
                  <c:v>62.9</c:v>
                </c:pt>
                <c:pt idx="1">
                  <c:v>61.12</c:v>
                </c:pt>
                <c:pt idx="2">
                  <c:v>59.32</c:v>
                </c:pt>
                <c:pt idx="3">
                  <c:v>58.63</c:v>
                </c:pt>
                <c:pt idx="4">
                  <c:v>55.03</c:v>
                </c:pt>
                <c:pt idx="5">
                  <c:v>56.29</c:v>
                </c:pt>
                <c:pt idx="6">
                  <c:v>57.37</c:v>
                </c:pt>
                <c:pt idx="7">
                  <c:v>57.13</c:v>
                </c:pt>
                <c:pt idx="8">
                  <c:v>59.9</c:v>
                </c:pt>
                <c:pt idx="9">
                  <c:v>57.86</c:v>
                </c:pt>
                <c:pt idx="10">
                  <c:v>57.37</c:v>
                </c:pt>
                <c:pt idx="11">
                  <c:v>59</c:v>
                </c:pt>
                <c:pt idx="12">
                  <c:v>59.79</c:v>
                </c:pt>
                <c:pt idx="13">
                  <c:v>59.03</c:v>
                </c:pt>
                <c:pt idx="14">
                  <c:v>60.6</c:v>
                </c:pt>
                <c:pt idx="15">
                  <c:v>59.81</c:v>
                </c:pt>
                <c:pt idx="16">
                  <c:v>58.64</c:v>
                </c:pt>
                <c:pt idx="17">
                  <c:v>58.64</c:v>
                </c:pt>
                <c:pt idx="18">
                  <c:v>58.44</c:v>
                </c:pt>
                <c:pt idx="19">
                  <c:v>60.42</c:v>
                </c:pt>
                <c:pt idx="20">
                  <c:v>60.59</c:v>
                </c:pt>
                <c:pt idx="21">
                  <c:v>61.04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26-4DF6-965F-7C9969CC3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837320"/>
        <c:axId val="335837712"/>
      </c:lineChart>
      <c:dateAx>
        <c:axId val="335837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19-Aug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W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W"/>
          </a:p>
        </c:txPr>
        <c:crossAx val="335837712"/>
        <c:crosses val="autoZero"/>
        <c:auto val="1"/>
        <c:lblOffset val="100"/>
        <c:baseTimeUnit val="days"/>
      </c:dateAx>
      <c:valAx>
        <c:axId val="33583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Price((US$/Bbl))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W"/>
          </a:p>
        </c:txPr>
        <c:crossAx val="335837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FOB Prices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Sheet2!$B$1:$B$2</c:f>
              <c:strCache>
                <c:ptCount val="2"/>
                <c:pt idx="0">
                  <c:v>Mogas</c:v>
                </c:pt>
                <c:pt idx="1">
                  <c:v>ULP 93 (US$/bbl)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Sheet2!$A$3:$A$16</c:f>
              <c:strCache>
                <c:ptCount val="14"/>
                <c:pt idx="1">
                  <c:v>Aug ‘18</c:v>
                </c:pt>
                <c:pt idx="2">
                  <c:v>Sept ‘ 18</c:v>
                </c:pt>
                <c:pt idx="3">
                  <c:v>Oct ‘ 18</c:v>
                </c:pt>
                <c:pt idx="4">
                  <c:v>Nov ‘18</c:v>
                </c:pt>
                <c:pt idx="5">
                  <c:v>Dec ‘18</c:v>
                </c:pt>
                <c:pt idx="6">
                  <c:v>Jan’ 19</c:v>
                </c:pt>
                <c:pt idx="7">
                  <c:v>Feb’ 19</c:v>
                </c:pt>
                <c:pt idx="8">
                  <c:v>Mar’ 19</c:v>
                </c:pt>
                <c:pt idx="9">
                  <c:v>Apr ‘ 19</c:v>
                </c:pt>
                <c:pt idx="10">
                  <c:v>May ‘19</c:v>
                </c:pt>
                <c:pt idx="11">
                  <c:v>June ‘19</c:v>
                </c:pt>
                <c:pt idx="12">
                  <c:v>July ‘19</c:v>
                </c:pt>
                <c:pt idx="13">
                  <c:v>Aug’ 19</c:v>
                </c:pt>
              </c:strCache>
            </c:strRef>
          </c:cat>
          <c:val>
            <c:numRef>
              <c:f>Sheet2!$B$3:$B$16</c:f>
              <c:numCache>
                <c:formatCode>General</c:formatCode>
                <c:ptCount val="14"/>
                <c:pt idx="1">
                  <c:v>83.171999999999997</c:v>
                </c:pt>
                <c:pt idx="2">
                  <c:v>86.400999999999996</c:v>
                </c:pt>
                <c:pt idx="3">
                  <c:v>84.58</c:v>
                </c:pt>
                <c:pt idx="4">
                  <c:v>67.218999999999994</c:v>
                </c:pt>
                <c:pt idx="5">
                  <c:v>57.433</c:v>
                </c:pt>
                <c:pt idx="6">
                  <c:v>58.718000000000004</c:v>
                </c:pt>
                <c:pt idx="7">
                  <c:v>64.257000000000005</c:v>
                </c:pt>
                <c:pt idx="8">
                  <c:v>72.655000000000001</c:v>
                </c:pt>
                <c:pt idx="9">
                  <c:v>79.671000000000006</c:v>
                </c:pt>
                <c:pt idx="10">
                  <c:v>76.555999999999997</c:v>
                </c:pt>
                <c:pt idx="11">
                  <c:v>68.328000000000003</c:v>
                </c:pt>
                <c:pt idx="12">
                  <c:v>73.373000000000005</c:v>
                </c:pt>
                <c:pt idx="13">
                  <c:v>67.117999999999995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FD-4D8A-A652-42AA36A39054}"/>
            </c:ext>
          </c:extLst>
        </c:ser>
        <c:ser>
          <c:idx val="1"/>
          <c:order val="1"/>
          <c:tx>
            <c:strRef>
              <c:f>Sheet2!$C$1:$C$2</c:f>
              <c:strCache>
                <c:ptCount val="2"/>
                <c:pt idx="0">
                  <c:v>Mogas</c:v>
                </c:pt>
                <c:pt idx="1">
                  <c:v>   ULP 95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Sheet2!$A$3:$A$16</c:f>
              <c:strCache>
                <c:ptCount val="14"/>
                <c:pt idx="1">
                  <c:v>Aug ‘18</c:v>
                </c:pt>
                <c:pt idx="2">
                  <c:v>Sept ‘ 18</c:v>
                </c:pt>
                <c:pt idx="3">
                  <c:v>Oct ‘ 18</c:v>
                </c:pt>
                <c:pt idx="4">
                  <c:v>Nov ‘18</c:v>
                </c:pt>
                <c:pt idx="5">
                  <c:v>Dec ‘18</c:v>
                </c:pt>
                <c:pt idx="6">
                  <c:v>Jan’ 19</c:v>
                </c:pt>
                <c:pt idx="7">
                  <c:v>Feb’ 19</c:v>
                </c:pt>
                <c:pt idx="8">
                  <c:v>Mar’ 19</c:v>
                </c:pt>
                <c:pt idx="9">
                  <c:v>Apr ‘ 19</c:v>
                </c:pt>
                <c:pt idx="10">
                  <c:v>May ‘19</c:v>
                </c:pt>
                <c:pt idx="11">
                  <c:v>June ‘19</c:v>
                </c:pt>
                <c:pt idx="12">
                  <c:v>July ‘19</c:v>
                </c:pt>
                <c:pt idx="13">
                  <c:v>Aug’ 19</c:v>
                </c:pt>
              </c:strCache>
            </c:strRef>
          </c:cat>
          <c:val>
            <c:numRef>
              <c:f>Sheet2!$C$3:$C$16</c:f>
              <c:numCache>
                <c:formatCode>General</c:formatCode>
                <c:ptCount val="14"/>
                <c:pt idx="0">
                  <c:v>0</c:v>
                </c:pt>
                <c:pt idx="1">
                  <c:v>84.772000000000006</c:v>
                </c:pt>
                <c:pt idx="2">
                  <c:v>87.75</c:v>
                </c:pt>
                <c:pt idx="3">
                  <c:v>85.948999999999998</c:v>
                </c:pt>
                <c:pt idx="4">
                  <c:v>68.355000000000004</c:v>
                </c:pt>
                <c:pt idx="5">
                  <c:v>58.835000000000001</c:v>
                </c:pt>
                <c:pt idx="6">
                  <c:v>59.991</c:v>
                </c:pt>
                <c:pt idx="7">
                  <c:v>65.540000000000006</c:v>
                </c:pt>
                <c:pt idx="8">
                  <c:v>73.721999999999994</c:v>
                </c:pt>
                <c:pt idx="9">
                  <c:v>80.962999999999994</c:v>
                </c:pt>
                <c:pt idx="10">
                  <c:v>77.781000000000006</c:v>
                </c:pt>
                <c:pt idx="11">
                  <c:v>69.438999999999993</c:v>
                </c:pt>
                <c:pt idx="12">
                  <c:v>75.102000000000004</c:v>
                </c:pt>
                <c:pt idx="13">
                  <c:v>69.465000000000003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FD-4D8A-A652-42AA36A39054}"/>
            </c:ext>
          </c:extLst>
        </c:ser>
        <c:ser>
          <c:idx val="2"/>
          <c:order val="2"/>
          <c:tx>
            <c:strRef>
              <c:f>Sheet2!$D$1:$D$2</c:f>
              <c:strCache>
                <c:ptCount val="2"/>
                <c:pt idx="0">
                  <c:v>Gasoil</c:v>
                </c:pt>
                <c:pt idx="1">
                  <c:v>0.05%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Sheet2!$A$3:$A$16</c:f>
              <c:strCache>
                <c:ptCount val="14"/>
                <c:pt idx="1">
                  <c:v>Aug ‘18</c:v>
                </c:pt>
                <c:pt idx="2">
                  <c:v>Sept ‘ 18</c:v>
                </c:pt>
                <c:pt idx="3">
                  <c:v>Oct ‘ 18</c:v>
                </c:pt>
                <c:pt idx="4">
                  <c:v>Nov ‘18</c:v>
                </c:pt>
                <c:pt idx="5">
                  <c:v>Dec ‘18</c:v>
                </c:pt>
                <c:pt idx="6">
                  <c:v>Jan’ 19</c:v>
                </c:pt>
                <c:pt idx="7">
                  <c:v>Feb’ 19</c:v>
                </c:pt>
                <c:pt idx="8">
                  <c:v>Mar’ 19</c:v>
                </c:pt>
                <c:pt idx="9">
                  <c:v>Apr ‘ 19</c:v>
                </c:pt>
                <c:pt idx="10">
                  <c:v>May ‘19</c:v>
                </c:pt>
                <c:pt idx="11">
                  <c:v>June ‘19</c:v>
                </c:pt>
                <c:pt idx="12">
                  <c:v>July ‘19</c:v>
                </c:pt>
                <c:pt idx="13">
                  <c:v>Aug’ 19</c:v>
                </c:pt>
              </c:strCache>
            </c:strRef>
          </c:cat>
          <c:val>
            <c:numRef>
              <c:f>Sheet2!$D$3:$D$16</c:f>
              <c:numCache>
                <c:formatCode>General</c:formatCode>
                <c:ptCount val="14"/>
                <c:pt idx="0">
                  <c:v>0</c:v>
                </c:pt>
                <c:pt idx="1">
                  <c:v>86.986999999999995</c:v>
                </c:pt>
                <c:pt idx="2">
                  <c:v>91.786000000000001</c:v>
                </c:pt>
                <c:pt idx="3">
                  <c:v>95.072000000000003</c:v>
                </c:pt>
                <c:pt idx="4">
                  <c:v>81.694000000000003</c:v>
                </c:pt>
                <c:pt idx="5">
                  <c:v>68.468999999999994</c:v>
                </c:pt>
                <c:pt idx="6">
                  <c:v>71.097999999999999</c:v>
                </c:pt>
                <c:pt idx="7">
                  <c:v>77.828999999999994</c:v>
                </c:pt>
                <c:pt idx="8">
                  <c:v>79.391000000000005</c:v>
                </c:pt>
                <c:pt idx="9">
                  <c:v>82.078000000000003</c:v>
                </c:pt>
                <c:pt idx="10">
                  <c:v>81.846999999999994</c:v>
                </c:pt>
                <c:pt idx="11">
                  <c:v>73.975999999999999</c:v>
                </c:pt>
                <c:pt idx="12">
                  <c:v>77.341999999999999</c:v>
                </c:pt>
                <c:pt idx="13">
                  <c:v>73.885999999999996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FD-4D8A-A652-42AA36A39054}"/>
            </c:ext>
          </c:extLst>
        </c:ser>
        <c:ser>
          <c:idx val="3"/>
          <c:order val="3"/>
          <c:tx>
            <c:strRef>
              <c:f>Sheet2!$E$1:$E$2</c:f>
              <c:strCache>
                <c:ptCount val="2"/>
                <c:pt idx="0">
                  <c:v>Gasoil</c:v>
                </c:pt>
                <c:pt idx="1">
                  <c:v>0.01%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Sheet2!$A$3:$A$16</c:f>
              <c:strCache>
                <c:ptCount val="14"/>
                <c:pt idx="1">
                  <c:v>Aug ‘18</c:v>
                </c:pt>
                <c:pt idx="2">
                  <c:v>Sept ‘ 18</c:v>
                </c:pt>
                <c:pt idx="3">
                  <c:v>Oct ‘ 18</c:v>
                </c:pt>
                <c:pt idx="4">
                  <c:v>Nov ‘18</c:v>
                </c:pt>
                <c:pt idx="5">
                  <c:v>Dec ‘18</c:v>
                </c:pt>
                <c:pt idx="6">
                  <c:v>Jan’ 19</c:v>
                </c:pt>
                <c:pt idx="7">
                  <c:v>Feb’ 19</c:v>
                </c:pt>
                <c:pt idx="8">
                  <c:v>Mar’ 19</c:v>
                </c:pt>
                <c:pt idx="9">
                  <c:v>Apr ‘ 19</c:v>
                </c:pt>
                <c:pt idx="10">
                  <c:v>May ‘19</c:v>
                </c:pt>
                <c:pt idx="11">
                  <c:v>June ‘19</c:v>
                </c:pt>
                <c:pt idx="12">
                  <c:v>July ‘19</c:v>
                </c:pt>
                <c:pt idx="13">
                  <c:v>Aug’ 19</c:v>
                </c:pt>
              </c:strCache>
            </c:strRef>
          </c:cat>
          <c:val>
            <c:numRef>
              <c:f>Sheet2!$E$3:$E$16</c:f>
              <c:numCache>
                <c:formatCode>General</c:formatCode>
                <c:ptCount val="14"/>
                <c:pt idx="0">
                  <c:v>0</c:v>
                </c:pt>
                <c:pt idx="1">
                  <c:v>87.504000000000005</c:v>
                </c:pt>
                <c:pt idx="2">
                  <c:v>92.296000000000006</c:v>
                </c:pt>
                <c:pt idx="3">
                  <c:v>95.802999999999997</c:v>
                </c:pt>
                <c:pt idx="4">
                  <c:v>82.316999999999993</c:v>
                </c:pt>
                <c:pt idx="5">
                  <c:v>68.887</c:v>
                </c:pt>
                <c:pt idx="6">
                  <c:v>71.608999999999995</c:v>
                </c:pt>
                <c:pt idx="7">
                  <c:v>78.528999999999996</c:v>
                </c:pt>
                <c:pt idx="8">
                  <c:v>80.195999999999998</c:v>
                </c:pt>
                <c:pt idx="9">
                  <c:v>82.738</c:v>
                </c:pt>
                <c:pt idx="10">
                  <c:v>82.582999999999998</c:v>
                </c:pt>
                <c:pt idx="11">
                  <c:v>74.543999999999997</c:v>
                </c:pt>
                <c:pt idx="12">
                  <c:v>77.837000000000003</c:v>
                </c:pt>
                <c:pt idx="13">
                  <c:v>74.287999999999997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FD-4D8A-A652-42AA36A39054}"/>
            </c:ext>
          </c:extLst>
        </c:ser>
        <c:ser>
          <c:idx val="4"/>
          <c:order val="4"/>
          <c:tx>
            <c:strRef>
              <c:f>Sheet2!$F$1:$F$2</c:f>
              <c:strCache>
                <c:ptCount val="2"/>
                <c:pt idx="0">
                  <c:v>PARAFF</c:v>
                </c:pt>
                <c:pt idx="1">
                  <c:v>(US$/bbl)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Sheet2!$A$3:$A$16</c:f>
              <c:strCache>
                <c:ptCount val="14"/>
                <c:pt idx="1">
                  <c:v>Aug ‘18</c:v>
                </c:pt>
                <c:pt idx="2">
                  <c:v>Sept ‘ 18</c:v>
                </c:pt>
                <c:pt idx="3">
                  <c:v>Oct ‘ 18</c:v>
                </c:pt>
                <c:pt idx="4">
                  <c:v>Nov ‘18</c:v>
                </c:pt>
                <c:pt idx="5">
                  <c:v>Dec ‘18</c:v>
                </c:pt>
                <c:pt idx="6">
                  <c:v>Jan’ 19</c:v>
                </c:pt>
                <c:pt idx="7">
                  <c:v>Feb’ 19</c:v>
                </c:pt>
                <c:pt idx="8">
                  <c:v>Mar’ 19</c:v>
                </c:pt>
                <c:pt idx="9">
                  <c:v>Apr ‘ 19</c:v>
                </c:pt>
                <c:pt idx="10">
                  <c:v>May ‘19</c:v>
                </c:pt>
                <c:pt idx="11">
                  <c:v>June ‘19</c:v>
                </c:pt>
                <c:pt idx="12">
                  <c:v>July ‘19</c:v>
                </c:pt>
                <c:pt idx="13">
                  <c:v>Aug’ 19</c:v>
                </c:pt>
              </c:strCache>
            </c:strRef>
          </c:cat>
          <c:val>
            <c:numRef>
              <c:f>Sheet2!$F$3:$F$16</c:f>
              <c:numCache>
                <c:formatCode>General</c:formatCode>
                <c:ptCount val="14"/>
                <c:pt idx="1">
                  <c:v>87.009</c:v>
                </c:pt>
                <c:pt idx="2">
                  <c:v>91.236999999999995</c:v>
                </c:pt>
                <c:pt idx="3">
                  <c:v>94.888999999999996</c:v>
                </c:pt>
                <c:pt idx="4">
                  <c:v>82.673000000000002</c:v>
                </c:pt>
                <c:pt idx="5">
                  <c:v>70.296999999999997</c:v>
                </c:pt>
                <c:pt idx="6">
                  <c:v>71.954999999999998</c:v>
                </c:pt>
                <c:pt idx="7">
                  <c:v>77.52</c:v>
                </c:pt>
                <c:pt idx="8">
                  <c:v>79.325999999999993</c:v>
                </c:pt>
                <c:pt idx="9">
                  <c:v>81.921000000000006</c:v>
                </c:pt>
                <c:pt idx="10">
                  <c:v>81.497</c:v>
                </c:pt>
                <c:pt idx="11">
                  <c:v>74.632999999999996</c:v>
                </c:pt>
                <c:pt idx="12">
                  <c:v>78.531999999999996</c:v>
                </c:pt>
                <c:pt idx="13">
                  <c:v>74.688999999999993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FD-4D8A-A652-42AA36A39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843200"/>
        <c:axId val="335838496"/>
      </c:lineChart>
      <c:catAx>
        <c:axId val="335843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W"/>
          </a:p>
        </c:txPr>
        <c:crossAx val="335838496"/>
        <c:crosses val="autoZero"/>
        <c:auto val="1"/>
        <c:lblAlgn val="ctr"/>
        <c:lblOffset val="100"/>
        <c:noMultiLvlLbl val="0"/>
      </c:catAx>
      <c:valAx>
        <c:axId val="33583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Price((US$/Bbl))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W"/>
          </a:p>
        </c:txPr>
        <c:crossAx val="33584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10</xdr:row>
      <xdr:rowOff>4761</xdr:rowOff>
    </xdr:from>
    <xdr:to>
      <xdr:col>16</xdr:col>
      <xdr:colOff>19050</xdr:colOff>
      <xdr:row>27</xdr:row>
      <xdr:rowOff>180974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22</xdr:row>
      <xdr:rowOff>61911</xdr:rowOff>
    </xdr:from>
    <xdr:to>
      <xdr:col>13</xdr:col>
      <xdr:colOff>600075</xdr:colOff>
      <xdr:row>41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57"/>
  <sheetViews>
    <sheetView topLeftCell="A48" workbookViewId="0">
      <selection activeCell="N14" sqref="N14"/>
    </sheetView>
  </sheetViews>
  <sheetFormatPr defaultRowHeight="14.4" x14ac:dyDescent="0.3"/>
  <cols>
    <col min="1" max="1" width="17.5546875" customWidth="1"/>
    <col min="2" max="2" width="0.109375" customWidth="1"/>
    <col min="3" max="3" width="13.33203125" customWidth="1"/>
    <col min="4" max="4" width="12.88671875" customWidth="1"/>
    <col min="5" max="5" width="14.88671875" customWidth="1"/>
    <col min="6" max="6" width="12.44140625" customWidth="1"/>
    <col min="7" max="7" width="11.88671875" customWidth="1"/>
    <col min="8" max="8" width="16.88671875" customWidth="1"/>
    <col min="9" max="9" width="10.109375" bestFit="1" customWidth="1"/>
    <col min="10" max="10" width="6.33203125" customWidth="1"/>
    <col min="11" max="11" width="10.5546875" customWidth="1"/>
    <col min="12" max="12" width="14.44140625" customWidth="1"/>
    <col min="13" max="13" width="14.109375" customWidth="1"/>
    <col min="14" max="14" width="16.6640625" customWidth="1"/>
    <col min="15" max="15" width="14.6640625" customWidth="1"/>
    <col min="16" max="16" width="16" customWidth="1"/>
    <col min="17" max="17" width="12.6640625" bestFit="1" customWidth="1"/>
  </cols>
  <sheetData>
    <row r="3" spans="1:8" x14ac:dyDescent="0.3">
      <c r="A3" s="1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</row>
    <row r="4" spans="1:8" x14ac:dyDescent="0.3">
      <c r="A4" s="2">
        <v>43466</v>
      </c>
      <c r="C4" s="7">
        <v>10397327</v>
      </c>
      <c r="D4" s="7">
        <v>34600363</v>
      </c>
      <c r="E4" s="7">
        <v>14615113.709999999</v>
      </c>
      <c r="F4" s="7">
        <v>4061961</v>
      </c>
      <c r="G4" s="7">
        <v>222143</v>
      </c>
      <c r="H4" s="7">
        <f t="shared" ref="H4:H15" si="0">SUM(C4:G4)</f>
        <v>63896907.710000001</v>
      </c>
    </row>
    <row r="5" spans="1:8" x14ac:dyDescent="0.3">
      <c r="A5" s="2">
        <v>43497</v>
      </c>
      <c r="C5" s="7">
        <v>10246861</v>
      </c>
      <c r="D5" s="7">
        <v>31849440</v>
      </c>
      <c r="E5" s="7">
        <v>11860798</v>
      </c>
      <c r="F5" s="7">
        <v>3380590</v>
      </c>
      <c r="G5" s="7">
        <v>96385</v>
      </c>
      <c r="H5" s="7">
        <f t="shared" si="0"/>
        <v>57434074</v>
      </c>
    </row>
    <row r="6" spans="1:8" x14ac:dyDescent="0.3">
      <c r="A6" s="2">
        <v>43525</v>
      </c>
      <c r="C6" s="7">
        <v>11287891.495999997</v>
      </c>
      <c r="D6" s="7">
        <v>37673934.457999997</v>
      </c>
      <c r="E6" s="7">
        <v>12739213.927999999</v>
      </c>
      <c r="F6" s="7">
        <v>4000932</v>
      </c>
      <c r="G6" s="7">
        <v>250747</v>
      </c>
      <c r="H6" s="7">
        <f t="shared" si="0"/>
        <v>65952718.881999999</v>
      </c>
    </row>
    <row r="7" spans="1:8" x14ac:dyDescent="0.3">
      <c r="A7" s="2">
        <v>43556</v>
      </c>
      <c r="C7" s="7">
        <v>12492994</v>
      </c>
      <c r="D7" s="7">
        <v>37915489</v>
      </c>
      <c r="E7" s="7">
        <v>13883823</v>
      </c>
      <c r="F7" s="7">
        <v>4085912</v>
      </c>
      <c r="G7" s="7">
        <v>414035</v>
      </c>
      <c r="H7" s="7">
        <f t="shared" si="0"/>
        <v>68792253</v>
      </c>
    </row>
    <row r="8" spans="1:8" x14ac:dyDescent="0.3">
      <c r="A8" s="2">
        <v>43586</v>
      </c>
      <c r="C8" s="7">
        <v>11744896</v>
      </c>
      <c r="D8" s="7">
        <v>38155408</v>
      </c>
      <c r="E8" s="7">
        <v>12637483</v>
      </c>
      <c r="F8" s="7">
        <v>3820623</v>
      </c>
      <c r="G8" s="7">
        <v>207285</v>
      </c>
      <c r="H8" s="7">
        <f t="shared" si="0"/>
        <v>66565695</v>
      </c>
    </row>
    <row r="9" spans="1:8" x14ac:dyDescent="0.3">
      <c r="A9" s="2">
        <v>43617</v>
      </c>
      <c r="C9" s="7">
        <v>11518780</v>
      </c>
      <c r="D9" s="7">
        <v>38723350</v>
      </c>
      <c r="E9" s="7">
        <v>13740139</v>
      </c>
      <c r="F9" s="7">
        <v>4483159</v>
      </c>
      <c r="G9" s="7">
        <v>280371</v>
      </c>
      <c r="H9" s="7">
        <f t="shared" si="0"/>
        <v>68745799</v>
      </c>
    </row>
    <row r="10" spans="1:8" x14ac:dyDescent="0.3">
      <c r="A10" s="2">
        <v>43647</v>
      </c>
      <c r="C10" s="7">
        <v>12524408.388</v>
      </c>
      <c r="D10" s="7">
        <v>39902600.611000001</v>
      </c>
      <c r="E10" s="7">
        <v>13234457.017999999</v>
      </c>
      <c r="F10" s="7">
        <v>4310160</v>
      </c>
      <c r="G10" s="7">
        <v>207283</v>
      </c>
      <c r="H10" s="7">
        <f t="shared" si="0"/>
        <v>70178909.01699999</v>
      </c>
    </row>
    <row r="11" spans="1:8" x14ac:dyDescent="0.3">
      <c r="A11" s="2">
        <v>43678</v>
      </c>
      <c r="C11" s="7">
        <v>11549746.243999999</v>
      </c>
      <c r="D11" s="7">
        <v>38878737.215999998</v>
      </c>
      <c r="E11" s="7">
        <v>13044210.167000001</v>
      </c>
      <c r="F11" s="7">
        <v>4831858</v>
      </c>
      <c r="G11" s="7">
        <v>232271</v>
      </c>
      <c r="H11" s="7">
        <f t="shared" si="0"/>
        <v>68536822.627000004</v>
      </c>
    </row>
    <row r="12" spans="1:8" x14ac:dyDescent="0.3">
      <c r="A12" s="2">
        <v>43709</v>
      </c>
      <c r="C12" s="7">
        <v>11680926</v>
      </c>
      <c r="D12" s="7">
        <v>40365504</v>
      </c>
      <c r="E12" s="7">
        <v>12840949.638</v>
      </c>
      <c r="F12" s="7">
        <v>4320565</v>
      </c>
      <c r="G12" s="7">
        <v>205495</v>
      </c>
      <c r="H12" s="7">
        <f t="shared" si="0"/>
        <v>69413439.637999997</v>
      </c>
    </row>
    <row r="13" spans="1:8" x14ac:dyDescent="0.3">
      <c r="A13" s="2">
        <v>43739</v>
      </c>
      <c r="C13" s="7">
        <v>11691884</v>
      </c>
      <c r="D13" s="7">
        <v>40138143</v>
      </c>
      <c r="E13" s="7">
        <v>13046260.401000001</v>
      </c>
      <c r="F13" s="7">
        <v>4580627</v>
      </c>
      <c r="G13" s="7">
        <v>148176</v>
      </c>
      <c r="H13" s="7">
        <f t="shared" si="0"/>
        <v>69605090.400999993</v>
      </c>
    </row>
    <row r="14" spans="1:8" x14ac:dyDescent="0.3">
      <c r="A14" s="2">
        <v>43770</v>
      </c>
      <c r="C14" s="7">
        <v>11161473.293</v>
      </c>
      <c r="D14" s="7">
        <v>37584664.197999999</v>
      </c>
      <c r="E14" s="7">
        <v>14462285.177000001</v>
      </c>
      <c r="F14" s="7">
        <v>4149790</v>
      </c>
      <c r="G14" s="7">
        <v>259916</v>
      </c>
      <c r="H14" s="7">
        <f t="shared" si="0"/>
        <v>67618128.667999998</v>
      </c>
    </row>
    <row r="15" spans="1:8" x14ac:dyDescent="0.3">
      <c r="A15" s="2">
        <v>43800</v>
      </c>
      <c r="C15" s="7">
        <v>15606356</v>
      </c>
      <c r="D15" s="7">
        <v>46218333.494999997</v>
      </c>
      <c r="E15" s="7">
        <v>16344252.596999999</v>
      </c>
      <c r="F15" s="7">
        <v>4974876</v>
      </c>
      <c r="G15" s="7">
        <v>79146</v>
      </c>
      <c r="H15" s="7">
        <f t="shared" si="0"/>
        <v>83222964.091999993</v>
      </c>
    </row>
    <row r="16" spans="1:8" x14ac:dyDescent="0.3">
      <c r="A16" s="5" t="s">
        <v>10</v>
      </c>
      <c r="C16" s="7">
        <f t="shared" ref="C16:H16" si="1">SUM(C4:C15)</f>
        <v>141903543.421</v>
      </c>
      <c r="D16" s="7">
        <f t="shared" si="1"/>
        <v>462005966.97800004</v>
      </c>
      <c r="E16" s="7">
        <f t="shared" si="1"/>
        <v>162448985.63599998</v>
      </c>
      <c r="F16" s="7">
        <f t="shared" si="1"/>
        <v>51001053</v>
      </c>
      <c r="G16" s="7">
        <f t="shared" si="1"/>
        <v>2603253</v>
      </c>
      <c r="H16" s="7">
        <f t="shared" si="1"/>
        <v>819962802.03499997</v>
      </c>
    </row>
    <row r="17" spans="1:8" x14ac:dyDescent="0.3">
      <c r="A17" s="6" t="s">
        <v>8</v>
      </c>
      <c r="C17" s="8">
        <f t="shared" ref="C17:H17" si="2">C16/$H$16</f>
        <v>0.17306095236127902</v>
      </c>
      <c r="D17" s="8">
        <f t="shared" si="2"/>
        <v>0.56344747082597457</v>
      </c>
      <c r="E17" s="8">
        <f t="shared" si="2"/>
        <v>0.19811750634642311</v>
      </c>
      <c r="F17" s="8">
        <f t="shared" si="2"/>
        <v>6.2199227664260594E-2</v>
      </c>
      <c r="G17" s="8">
        <f t="shared" si="2"/>
        <v>3.1748428020627216E-3</v>
      </c>
      <c r="H17" s="9">
        <f t="shared" si="2"/>
        <v>1</v>
      </c>
    </row>
    <row r="20" spans="1:8" x14ac:dyDescent="0.3">
      <c r="A20" s="1" t="s">
        <v>7</v>
      </c>
      <c r="B20" s="3" t="s">
        <v>1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</row>
    <row r="21" spans="1:8" x14ac:dyDescent="0.3">
      <c r="A21" s="2">
        <v>43466</v>
      </c>
      <c r="B21">
        <v>474264.75</v>
      </c>
      <c r="C21" s="4">
        <v>910947</v>
      </c>
      <c r="D21" s="4">
        <v>2364545</v>
      </c>
      <c r="E21" s="4">
        <v>22683753.289999999</v>
      </c>
      <c r="F21" s="4">
        <v>9140465</v>
      </c>
      <c r="G21" s="4">
        <v>10000</v>
      </c>
      <c r="H21" s="4">
        <f t="shared" ref="H21:H31" si="3">SUM(C21:G21)</f>
        <v>35109710.289999999</v>
      </c>
    </row>
    <row r="22" spans="1:8" x14ac:dyDescent="0.3">
      <c r="A22" s="2">
        <v>43497</v>
      </c>
      <c r="C22" s="7">
        <v>470318</v>
      </c>
      <c r="D22" s="7">
        <v>1235176</v>
      </c>
      <c r="E22" s="7">
        <v>24049520</v>
      </c>
      <c r="F22" s="7">
        <v>7065260</v>
      </c>
      <c r="G22" s="7">
        <v>98606</v>
      </c>
      <c r="H22" s="4">
        <f t="shared" si="3"/>
        <v>32918880</v>
      </c>
    </row>
    <row r="23" spans="1:8" x14ac:dyDescent="0.3">
      <c r="A23" s="2">
        <v>43525</v>
      </c>
      <c r="C23" s="7">
        <v>693115</v>
      </c>
      <c r="D23" s="7">
        <v>565599.6</v>
      </c>
      <c r="E23" s="7">
        <v>26140037.302000001</v>
      </c>
      <c r="F23" s="7">
        <v>2382553.6</v>
      </c>
      <c r="G23" s="7">
        <v>79717</v>
      </c>
      <c r="H23" s="4">
        <f t="shared" si="3"/>
        <v>29861022.502000004</v>
      </c>
    </row>
    <row r="24" spans="1:8" x14ac:dyDescent="0.3">
      <c r="A24" s="2">
        <v>43556</v>
      </c>
      <c r="C24" s="7">
        <v>407298</v>
      </c>
      <c r="D24" s="7">
        <v>685430</v>
      </c>
      <c r="E24" s="7">
        <v>26242244</v>
      </c>
      <c r="F24" s="7">
        <v>1617096</v>
      </c>
      <c r="G24" s="7">
        <v>38864</v>
      </c>
      <c r="H24" s="4">
        <f t="shared" si="3"/>
        <v>28990932</v>
      </c>
    </row>
    <row r="25" spans="1:8" x14ac:dyDescent="0.3">
      <c r="A25" s="2">
        <v>43586</v>
      </c>
      <c r="C25" s="7">
        <v>526004</v>
      </c>
      <c r="D25" s="7">
        <v>843801</v>
      </c>
      <c r="E25" s="7">
        <v>26148554</v>
      </c>
      <c r="F25" s="7">
        <v>2472893</v>
      </c>
      <c r="G25" s="7">
        <v>37885</v>
      </c>
      <c r="H25" s="4">
        <f t="shared" si="3"/>
        <v>30029137</v>
      </c>
    </row>
    <row r="26" spans="1:8" x14ac:dyDescent="0.3">
      <c r="A26" s="2">
        <v>43617</v>
      </c>
      <c r="C26" s="7">
        <v>554947</v>
      </c>
      <c r="D26" s="7">
        <v>650888</v>
      </c>
      <c r="E26" s="7">
        <v>22145288</v>
      </c>
      <c r="F26" s="7">
        <v>1952923</v>
      </c>
      <c r="G26" s="7">
        <v>22441</v>
      </c>
      <c r="H26" s="4">
        <f t="shared" si="3"/>
        <v>25326487</v>
      </c>
    </row>
    <row r="27" spans="1:8" x14ac:dyDescent="0.3">
      <c r="A27" s="2">
        <v>43647</v>
      </c>
      <c r="C27" s="7">
        <v>380857.95900000003</v>
      </c>
      <c r="D27" s="7">
        <v>735173.88099999994</v>
      </c>
      <c r="E27" s="7">
        <v>21600622.706</v>
      </c>
      <c r="F27" s="7">
        <v>2172270</v>
      </c>
      <c r="G27" s="7">
        <v>39141</v>
      </c>
      <c r="H27" s="4">
        <f t="shared" si="3"/>
        <v>24928065.546</v>
      </c>
    </row>
    <row r="28" spans="1:8" x14ac:dyDescent="0.3">
      <c r="A28" s="2">
        <v>43678</v>
      </c>
      <c r="C28" s="7">
        <v>582564.63800000004</v>
      </c>
      <c r="D28" s="7">
        <v>843025.64399999997</v>
      </c>
      <c r="E28" s="7">
        <v>20966832.159999996</v>
      </c>
      <c r="F28" s="7">
        <v>2415980</v>
      </c>
      <c r="G28" s="7">
        <v>72506</v>
      </c>
      <c r="H28" s="4">
        <f t="shared" si="3"/>
        <v>24880908.441999998</v>
      </c>
    </row>
    <row r="29" spans="1:8" x14ac:dyDescent="0.3">
      <c r="A29" s="2">
        <v>43709</v>
      </c>
      <c r="C29" s="7">
        <v>594599.15</v>
      </c>
      <c r="D29" s="7">
        <v>678360</v>
      </c>
      <c r="E29" s="7">
        <v>20865260.749999996</v>
      </c>
      <c r="F29" s="7">
        <v>2388236</v>
      </c>
      <c r="G29" s="7">
        <v>0</v>
      </c>
      <c r="H29" s="4">
        <f t="shared" si="3"/>
        <v>24526455.899999995</v>
      </c>
    </row>
    <row r="30" spans="1:8" x14ac:dyDescent="0.3">
      <c r="A30" s="2">
        <v>43739</v>
      </c>
      <c r="C30" s="7">
        <v>553614</v>
      </c>
      <c r="D30" s="7">
        <v>554529</v>
      </c>
      <c r="E30" s="7">
        <v>20420978.630000003</v>
      </c>
      <c r="F30" s="7">
        <v>2367180</v>
      </c>
      <c r="G30" s="7">
        <v>61887</v>
      </c>
      <c r="H30" s="4">
        <f t="shared" si="3"/>
        <v>23958188.630000003</v>
      </c>
    </row>
    <row r="31" spans="1:8" x14ac:dyDescent="0.3">
      <c r="A31" s="2">
        <v>43770</v>
      </c>
      <c r="C31" s="7">
        <v>512501.83600000001</v>
      </c>
      <c r="D31" s="7">
        <v>697802.55300000007</v>
      </c>
      <c r="E31" s="7">
        <v>21451198.324000001</v>
      </c>
      <c r="F31" s="7">
        <v>2510052</v>
      </c>
      <c r="G31" s="7">
        <v>18500</v>
      </c>
      <c r="H31" s="4">
        <f t="shared" si="3"/>
        <v>25190054.713</v>
      </c>
    </row>
    <row r="32" spans="1:8" x14ac:dyDescent="0.3">
      <c r="A32" s="2">
        <v>43800</v>
      </c>
      <c r="C32" s="7">
        <v>784549</v>
      </c>
      <c r="D32" s="7">
        <v>911672</v>
      </c>
      <c r="E32" s="7">
        <v>26018216.600000001</v>
      </c>
      <c r="F32">
        <v>1654788</v>
      </c>
      <c r="G32" s="7">
        <v>40141</v>
      </c>
      <c r="H32" s="4">
        <f>SUM(C32:G32)</f>
        <v>29409366.600000001</v>
      </c>
    </row>
    <row r="33" spans="1:8" x14ac:dyDescent="0.3">
      <c r="A33" s="5" t="s">
        <v>10</v>
      </c>
      <c r="C33" s="4">
        <f t="shared" ref="C33:F33" si="4">SUM(C21:C32)</f>
        <v>6971315.5830000006</v>
      </c>
      <c r="D33" s="4">
        <f t="shared" si="4"/>
        <v>10766002.677999999</v>
      </c>
      <c r="E33" s="4">
        <f>SUM(E21:E32)</f>
        <v>278732505.76200002</v>
      </c>
      <c r="F33" s="4">
        <f t="shared" si="4"/>
        <v>38139696.600000001</v>
      </c>
      <c r="G33" s="4">
        <f>SUM(G21:G32)</f>
        <v>519688</v>
      </c>
      <c r="H33" s="4">
        <f>SUM(H21:H32)</f>
        <v>335129208.62300003</v>
      </c>
    </row>
    <row r="34" spans="1:8" x14ac:dyDescent="0.3">
      <c r="A34" s="6" t="s">
        <v>8</v>
      </c>
      <c r="C34" s="8">
        <f t="shared" ref="C34:H34" si="5">C33/$H$33</f>
        <v>2.0801874034328972E-2</v>
      </c>
      <c r="D34" s="8">
        <f t="shared" si="5"/>
        <v>3.2124930925108049E-2</v>
      </c>
      <c r="E34" s="8">
        <f t="shared" si="5"/>
        <v>0.83171653974081716</v>
      </c>
      <c r="F34" s="8">
        <f t="shared" si="5"/>
        <v>0.11380594594159903</v>
      </c>
      <c r="G34" s="8">
        <f t="shared" si="5"/>
        <v>1.5507093581467481E-3</v>
      </c>
      <c r="H34" s="9">
        <f t="shared" si="5"/>
        <v>1</v>
      </c>
    </row>
    <row r="40" spans="1:8" x14ac:dyDescent="0.3">
      <c r="A40" s="10" t="s">
        <v>9</v>
      </c>
      <c r="B40" s="11"/>
      <c r="C40" s="12" t="s">
        <v>1</v>
      </c>
      <c r="D40" s="12" t="s">
        <v>2</v>
      </c>
      <c r="E40" s="12" t="s">
        <v>3</v>
      </c>
      <c r="F40" s="12" t="s">
        <v>4</v>
      </c>
      <c r="G40" s="12" t="s">
        <v>5</v>
      </c>
      <c r="H40" s="12" t="s">
        <v>6</v>
      </c>
    </row>
    <row r="41" spans="1:8" x14ac:dyDescent="0.3">
      <c r="A41" s="13">
        <v>43466</v>
      </c>
      <c r="B41" s="11"/>
      <c r="C41" s="14">
        <f>C4+C21</f>
        <v>11308274</v>
      </c>
      <c r="D41" s="14">
        <f t="shared" ref="C41:G52" si="6">D4+D21</f>
        <v>36964908</v>
      </c>
      <c r="E41" s="14">
        <f t="shared" si="6"/>
        <v>37298867</v>
      </c>
      <c r="F41" s="14">
        <f t="shared" si="6"/>
        <v>13202426</v>
      </c>
      <c r="G41" s="14">
        <f t="shared" si="6"/>
        <v>232143</v>
      </c>
      <c r="H41" s="14">
        <f>SUM(C41:G41)</f>
        <v>99006618</v>
      </c>
    </row>
    <row r="42" spans="1:8" x14ac:dyDescent="0.3">
      <c r="A42" s="13">
        <v>43497</v>
      </c>
      <c r="B42" s="11"/>
      <c r="C42" s="14">
        <f>C5+C22</f>
        <v>10717179</v>
      </c>
      <c r="D42" s="14">
        <f t="shared" si="6"/>
        <v>33084616</v>
      </c>
      <c r="E42" s="14">
        <f t="shared" si="6"/>
        <v>35910318</v>
      </c>
      <c r="F42" s="14">
        <f t="shared" si="6"/>
        <v>10445850</v>
      </c>
      <c r="G42" s="14">
        <f t="shared" si="6"/>
        <v>194991</v>
      </c>
      <c r="H42" s="14">
        <f>SUM(C42:G42)</f>
        <v>90352954</v>
      </c>
    </row>
    <row r="43" spans="1:8" x14ac:dyDescent="0.3">
      <c r="A43" s="13">
        <v>43525</v>
      </c>
      <c r="B43" s="11"/>
      <c r="C43" s="14">
        <f>C6+C23</f>
        <v>11981006.495999997</v>
      </c>
      <c r="D43" s="14">
        <f t="shared" si="6"/>
        <v>38239534.057999998</v>
      </c>
      <c r="E43" s="14">
        <f t="shared" si="6"/>
        <v>38879251.230000004</v>
      </c>
      <c r="F43" s="14">
        <f t="shared" si="6"/>
        <v>6383485.5999999996</v>
      </c>
      <c r="G43" s="14">
        <f t="shared" si="6"/>
        <v>330464</v>
      </c>
      <c r="H43" s="14">
        <f>SUM(C43:G43)</f>
        <v>95813741.384000003</v>
      </c>
    </row>
    <row r="44" spans="1:8" x14ac:dyDescent="0.3">
      <c r="A44" s="13">
        <v>43556</v>
      </c>
      <c r="B44" s="11"/>
      <c r="C44" s="14">
        <f t="shared" si="6"/>
        <v>12900292</v>
      </c>
      <c r="D44" s="14">
        <f t="shared" si="6"/>
        <v>38600919</v>
      </c>
      <c r="E44" s="14">
        <f t="shared" si="6"/>
        <v>40126067</v>
      </c>
      <c r="F44" s="14">
        <f t="shared" si="6"/>
        <v>5703008</v>
      </c>
      <c r="G44" s="14">
        <f t="shared" si="6"/>
        <v>452899</v>
      </c>
      <c r="H44" s="14">
        <f>SUM(C44:G44)</f>
        <v>97783185</v>
      </c>
    </row>
    <row r="45" spans="1:8" x14ac:dyDescent="0.3">
      <c r="A45" s="13">
        <v>43586</v>
      </c>
      <c r="B45" s="11"/>
      <c r="C45" s="14">
        <f t="shared" si="6"/>
        <v>12270900</v>
      </c>
      <c r="D45" s="14">
        <f t="shared" si="6"/>
        <v>38999209</v>
      </c>
      <c r="E45" s="14">
        <f t="shared" si="6"/>
        <v>38786037</v>
      </c>
      <c r="F45" s="14">
        <f t="shared" si="6"/>
        <v>6293516</v>
      </c>
      <c r="G45" s="14">
        <f t="shared" si="6"/>
        <v>245170</v>
      </c>
      <c r="H45" s="14">
        <f t="shared" ref="H45:H52" si="7">SUM(C45:G45)</f>
        <v>96594832</v>
      </c>
    </row>
    <row r="46" spans="1:8" x14ac:dyDescent="0.3">
      <c r="A46" s="13">
        <v>43617</v>
      </c>
      <c r="B46" s="11"/>
      <c r="C46" s="14">
        <f t="shared" si="6"/>
        <v>12073727</v>
      </c>
      <c r="D46" s="14">
        <f t="shared" si="6"/>
        <v>39374238</v>
      </c>
      <c r="E46" s="14">
        <f t="shared" si="6"/>
        <v>35885427</v>
      </c>
      <c r="F46" s="14">
        <f t="shared" si="6"/>
        <v>6436082</v>
      </c>
      <c r="G46" s="14">
        <f t="shared" si="6"/>
        <v>302812</v>
      </c>
      <c r="H46" s="14">
        <f t="shared" si="7"/>
        <v>94072286</v>
      </c>
    </row>
    <row r="47" spans="1:8" x14ac:dyDescent="0.3">
      <c r="A47" s="13">
        <v>43647</v>
      </c>
      <c r="B47" s="11"/>
      <c r="C47" s="14">
        <f t="shared" si="6"/>
        <v>12905266.347000001</v>
      </c>
      <c r="D47" s="14">
        <f t="shared" si="6"/>
        <v>40637774.491999999</v>
      </c>
      <c r="E47" s="14">
        <f t="shared" si="6"/>
        <v>34835079.723999999</v>
      </c>
      <c r="F47" s="14">
        <f t="shared" si="6"/>
        <v>6482430</v>
      </c>
      <c r="G47" s="14">
        <f t="shared" si="6"/>
        <v>246424</v>
      </c>
      <c r="H47" s="14">
        <f t="shared" si="7"/>
        <v>95106974.562999994</v>
      </c>
    </row>
    <row r="48" spans="1:8" x14ac:dyDescent="0.3">
      <c r="A48" s="13">
        <v>43678</v>
      </c>
      <c r="B48" s="11"/>
      <c r="C48" s="14">
        <f t="shared" si="6"/>
        <v>12132310.881999999</v>
      </c>
      <c r="D48" s="14">
        <f t="shared" si="6"/>
        <v>39721762.859999999</v>
      </c>
      <c r="E48" s="14">
        <f t="shared" si="6"/>
        <v>34011042.327</v>
      </c>
      <c r="F48" s="14">
        <f t="shared" si="6"/>
        <v>7247838</v>
      </c>
      <c r="G48" s="14">
        <f t="shared" si="6"/>
        <v>304777</v>
      </c>
      <c r="H48" s="14">
        <f t="shared" si="7"/>
        <v>93417731.069000006</v>
      </c>
    </row>
    <row r="49" spans="1:17" x14ac:dyDescent="0.3">
      <c r="A49" s="13">
        <v>43709</v>
      </c>
      <c r="B49" s="11">
        <v>9</v>
      </c>
      <c r="C49" s="14">
        <f t="shared" si="6"/>
        <v>12275525.15</v>
      </c>
      <c r="D49" s="14">
        <f t="shared" si="6"/>
        <v>41043864</v>
      </c>
      <c r="E49" s="14">
        <f t="shared" si="6"/>
        <v>33706210.387999997</v>
      </c>
      <c r="F49" s="14">
        <f t="shared" si="6"/>
        <v>6708801</v>
      </c>
      <c r="G49" s="14">
        <f t="shared" si="6"/>
        <v>205495</v>
      </c>
      <c r="H49" s="14">
        <f t="shared" si="7"/>
        <v>93939895.537999988</v>
      </c>
    </row>
    <row r="50" spans="1:17" x14ac:dyDescent="0.3">
      <c r="A50" s="13">
        <v>43739</v>
      </c>
      <c r="B50" s="11"/>
      <c r="C50" s="14">
        <f t="shared" si="6"/>
        <v>12245498</v>
      </c>
      <c r="D50" s="14">
        <f t="shared" si="6"/>
        <v>40692672</v>
      </c>
      <c r="E50" s="14">
        <f t="shared" si="6"/>
        <v>33467239.031000003</v>
      </c>
      <c r="F50" s="14">
        <f t="shared" si="6"/>
        <v>6947807</v>
      </c>
      <c r="G50" s="14">
        <f t="shared" si="6"/>
        <v>210063</v>
      </c>
      <c r="H50" s="14">
        <f t="shared" si="7"/>
        <v>93563279.031000003</v>
      </c>
    </row>
    <row r="51" spans="1:17" x14ac:dyDescent="0.3">
      <c r="A51" s="13">
        <v>43770</v>
      </c>
      <c r="B51" s="11"/>
      <c r="C51" s="14">
        <f t="shared" si="6"/>
        <v>11673975.128999999</v>
      </c>
      <c r="D51" s="14">
        <f t="shared" si="6"/>
        <v>38282466.751000002</v>
      </c>
      <c r="E51" s="14">
        <f t="shared" si="6"/>
        <v>35913483.501000002</v>
      </c>
      <c r="F51" s="14">
        <f t="shared" si="6"/>
        <v>6659842</v>
      </c>
      <c r="G51" s="14">
        <f t="shared" si="6"/>
        <v>278416</v>
      </c>
      <c r="H51" s="14">
        <f t="shared" si="7"/>
        <v>92808183.381000012</v>
      </c>
    </row>
    <row r="52" spans="1:17" x14ac:dyDescent="0.3">
      <c r="A52" s="13">
        <v>43800</v>
      </c>
      <c r="B52" s="11"/>
      <c r="C52" s="14">
        <f t="shared" si="6"/>
        <v>16390905</v>
      </c>
      <c r="D52" s="14">
        <f t="shared" si="6"/>
        <v>47130005.494999997</v>
      </c>
      <c r="E52" s="14">
        <f>E15+G32</f>
        <v>16384393.596999999</v>
      </c>
      <c r="F52" s="14">
        <f>F15+E32</f>
        <v>30993092.600000001</v>
      </c>
      <c r="G52" s="14">
        <f>G15+G32</f>
        <v>119287</v>
      </c>
      <c r="H52" s="14">
        <f t="shared" si="7"/>
        <v>111017683.692</v>
      </c>
    </row>
    <row r="53" spans="1:17" x14ac:dyDescent="0.3">
      <c r="A53" s="15" t="s">
        <v>10</v>
      </c>
      <c r="B53" s="11"/>
      <c r="C53" s="16">
        <f t="shared" ref="C53:F53" si="8">SUM(C41:C52)</f>
        <v>148874859.00400001</v>
      </c>
      <c r="D53" s="16">
        <f t="shared" si="8"/>
        <v>472771969.65600002</v>
      </c>
      <c r="E53" s="16">
        <f t="shared" si="8"/>
        <v>415203415.79800004</v>
      </c>
      <c r="F53" s="16">
        <f t="shared" si="8"/>
        <v>113504178.19999999</v>
      </c>
      <c r="G53" s="16">
        <f>SUM(G41:G52)</f>
        <v>3122941</v>
      </c>
      <c r="H53" s="16">
        <f>SUM(H41:H52)</f>
        <v>1153477363.658</v>
      </c>
      <c r="Q53" s="7"/>
    </row>
    <row r="54" spans="1:17" x14ac:dyDescent="0.3">
      <c r="A54" s="17" t="s">
        <v>8</v>
      </c>
      <c r="B54" s="11"/>
      <c r="C54" s="18">
        <f>C53/H53</f>
        <v>0.12906612968275</v>
      </c>
      <c r="D54" s="19">
        <f>D53/H53</f>
        <v>0.40986670787947466</v>
      </c>
      <c r="E54" s="19">
        <f>E53/H53</f>
        <v>0.35995800947603657</v>
      </c>
      <c r="F54" s="19">
        <f>F53/H53</f>
        <v>9.8401738756317178E-2</v>
      </c>
      <c r="G54" s="19">
        <f>G53/H53</f>
        <v>2.7074142054216641E-3</v>
      </c>
      <c r="H54" s="19">
        <f>H53/H53</f>
        <v>1</v>
      </c>
    </row>
    <row r="56" spans="1:17" x14ac:dyDescent="0.3">
      <c r="A56" t="s">
        <v>33</v>
      </c>
      <c r="C56">
        <v>12905266.347000001</v>
      </c>
      <c r="D56">
        <v>40637774.491999999</v>
      </c>
      <c r="E56">
        <v>34835079.723999999</v>
      </c>
      <c r="F56">
        <v>6482430</v>
      </c>
      <c r="G56">
        <v>246424</v>
      </c>
    </row>
    <row r="57" spans="1:17" x14ac:dyDescent="0.3">
      <c r="A57" t="s">
        <v>34</v>
      </c>
      <c r="C57">
        <v>11791186</v>
      </c>
      <c r="D57">
        <v>39556604</v>
      </c>
      <c r="E57">
        <v>34011042</v>
      </c>
      <c r="F57">
        <v>7247838</v>
      </c>
      <c r="G57">
        <v>304777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"/>
  <sheetViews>
    <sheetView topLeftCell="D8" workbookViewId="0">
      <selection activeCell="I27" sqref="I27"/>
    </sheetView>
  </sheetViews>
  <sheetFormatPr defaultRowHeight="14.4" x14ac:dyDescent="0.3"/>
  <cols>
    <col min="1" max="1" width="12.33203125" customWidth="1"/>
    <col min="2" max="2" width="14.6640625" customWidth="1"/>
  </cols>
  <sheetData>
    <row r="1" spans="1:2" x14ac:dyDescent="0.3">
      <c r="A1" t="s">
        <v>11</v>
      </c>
      <c r="B1" t="s">
        <v>12</v>
      </c>
    </row>
    <row r="2" spans="1:2" x14ac:dyDescent="0.3">
      <c r="A2" s="20">
        <v>43678</v>
      </c>
      <c r="B2">
        <v>62.9</v>
      </c>
    </row>
    <row r="3" spans="1:2" x14ac:dyDescent="0.3">
      <c r="A3" s="20">
        <v>43679</v>
      </c>
      <c r="B3">
        <v>61.12</v>
      </c>
    </row>
    <row r="4" spans="1:2" x14ac:dyDescent="0.3">
      <c r="A4" s="20">
        <v>43682</v>
      </c>
      <c r="B4">
        <v>59.32</v>
      </c>
    </row>
    <row r="5" spans="1:2" x14ac:dyDescent="0.3">
      <c r="A5" s="20">
        <v>43683</v>
      </c>
      <c r="B5">
        <v>58.63</v>
      </c>
    </row>
    <row r="6" spans="1:2" x14ac:dyDescent="0.3">
      <c r="A6" s="20">
        <v>43684</v>
      </c>
      <c r="B6">
        <v>55.03</v>
      </c>
    </row>
    <row r="7" spans="1:2" x14ac:dyDescent="0.3">
      <c r="A7" s="20">
        <v>43685</v>
      </c>
      <c r="B7">
        <v>56.29</v>
      </c>
    </row>
    <row r="8" spans="1:2" x14ac:dyDescent="0.3">
      <c r="A8" s="20">
        <v>43686</v>
      </c>
      <c r="B8">
        <v>57.37</v>
      </c>
    </row>
    <row r="9" spans="1:2" x14ac:dyDescent="0.3">
      <c r="A9" s="20">
        <v>43689</v>
      </c>
      <c r="B9">
        <v>57.13</v>
      </c>
    </row>
    <row r="10" spans="1:2" x14ac:dyDescent="0.3">
      <c r="A10" s="20">
        <v>43690</v>
      </c>
      <c r="B10">
        <v>59.9</v>
      </c>
    </row>
    <row r="11" spans="1:2" x14ac:dyDescent="0.3">
      <c r="A11" s="20">
        <v>43691</v>
      </c>
      <c r="B11">
        <v>57.86</v>
      </c>
    </row>
    <row r="12" spans="1:2" x14ac:dyDescent="0.3">
      <c r="A12" s="20">
        <v>43692</v>
      </c>
      <c r="B12">
        <v>57.37</v>
      </c>
    </row>
    <row r="13" spans="1:2" x14ac:dyDescent="0.3">
      <c r="A13" s="20">
        <v>43693</v>
      </c>
      <c r="B13">
        <v>59</v>
      </c>
    </row>
    <row r="14" spans="1:2" x14ac:dyDescent="0.3">
      <c r="A14" s="20">
        <v>43696</v>
      </c>
      <c r="B14">
        <v>59.79</v>
      </c>
    </row>
    <row r="15" spans="1:2" x14ac:dyDescent="0.3">
      <c r="A15" s="20">
        <v>43697</v>
      </c>
      <c r="B15">
        <v>59.03</v>
      </c>
    </row>
    <row r="16" spans="1:2" x14ac:dyDescent="0.3">
      <c r="A16" s="20">
        <v>43698</v>
      </c>
      <c r="B16">
        <v>60.6</v>
      </c>
    </row>
    <row r="17" spans="1:2" x14ac:dyDescent="0.3">
      <c r="A17" s="20">
        <v>43699</v>
      </c>
      <c r="B17">
        <v>59.81</v>
      </c>
    </row>
    <row r="18" spans="1:2" x14ac:dyDescent="0.3">
      <c r="A18" s="20">
        <v>43700</v>
      </c>
      <c r="B18">
        <v>58.64</v>
      </c>
    </row>
    <row r="19" spans="1:2" x14ac:dyDescent="0.3">
      <c r="A19" s="20">
        <v>43703</v>
      </c>
      <c r="B19">
        <v>58.64</v>
      </c>
    </row>
    <row r="20" spans="1:2" x14ac:dyDescent="0.3">
      <c r="A20" s="20">
        <v>43704</v>
      </c>
      <c r="B20">
        <v>58.44</v>
      </c>
    </row>
    <row r="21" spans="1:2" x14ac:dyDescent="0.3">
      <c r="A21" s="20">
        <v>43705</v>
      </c>
      <c r="B21">
        <v>60.42</v>
      </c>
    </row>
    <row r="22" spans="1:2" x14ac:dyDescent="0.3">
      <c r="A22" s="20">
        <v>43706</v>
      </c>
      <c r="B22">
        <v>60.59</v>
      </c>
    </row>
    <row r="23" spans="1:2" x14ac:dyDescent="0.3">
      <c r="A23" s="20">
        <v>43707</v>
      </c>
      <c r="B23">
        <v>61.04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tabSelected="1" topLeftCell="A20" workbookViewId="0">
      <selection activeCell="M34" sqref="M34"/>
    </sheetView>
  </sheetViews>
  <sheetFormatPr defaultRowHeight="14.4" x14ac:dyDescent="0.3"/>
  <sheetData>
    <row r="1" spans="1:6" x14ac:dyDescent="0.3">
      <c r="A1" t="s">
        <v>13</v>
      </c>
      <c r="B1" t="s">
        <v>14</v>
      </c>
      <c r="C1" t="s">
        <v>14</v>
      </c>
      <c r="D1" t="s">
        <v>18</v>
      </c>
      <c r="E1" t="s">
        <v>18</v>
      </c>
      <c r="F1" t="s">
        <v>19</v>
      </c>
    </row>
    <row r="2" spans="1:6" x14ac:dyDescent="0.3">
      <c r="B2" t="s">
        <v>15</v>
      </c>
      <c r="C2" t="s">
        <v>16</v>
      </c>
      <c r="D2" s="8">
        <v>5.0000000000000001E-4</v>
      </c>
      <c r="E2" s="8">
        <v>5.0000000000000002E-5</v>
      </c>
      <c r="F2" t="s">
        <v>17</v>
      </c>
    </row>
    <row r="3" spans="1:6" x14ac:dyDescent="0.3">
      <c r="C3" t="s">
        <v>17</v>
      </c>
      <c r="D3" t="s">
        <v>17</v>
      </c>
      <c r="E3" t="s">
        <v>17</v>
      </c>
    </row>
    <row r="4" spans="1:6" x14ac:dyDescent="0.3">
      <c r="A4" t="s">
        <v>20</v>
      </c>
      <c r="B4">
        <v>83.171999999999997</v>
      </c>
      <c r="C4">
        <v>84.772000000000006</v>
      </c>
      <c r="D4">
        <v>86.986999999999995</v>
      </c>
      <c r="E4">
        <v>87.504000000000005</v>
      </c>
      <c r="F4">
        <v>87.009</v>
      </c>
    </row>
    <row r="5" spans="1:6" x14ac:dyDescent="0.3">
      <c r="A5" t="s">
        <v>21</v>
      </c>
      <c r="B5">
        <v>86.400999999999996</v>
      </c>
      <c r="C5">
        <v>87.75</v>
      </c>
      <c r="D5">
        <v>91.786000000000001</v>
      </c>
      <c r="E5">
        <v>92.296000000000006</v>
      </c>
      <c r="F5">
        <v>91.236999999999995</v>
      </c>
    </row>
    <row r="6" spans="1:6" x14ac:dyDescent="0.3">
      <c r="A6" t="s">
        <v>22</v>
      </c>
      <c r="B6">
        <v>84.58</v>
      </c>
      <c r="C6">
        <v>85.948999999999998</v>
      </c>
      <c r="D6">
        <v>95.072000000000003</v>
      </c>
      <c r="E6">
        <v>95.802999999999997</v>
      </c>
      <c r="F6">
        <v>94.888999999999996</v>
      </c>
    </row>
    <row r="7" spans="1:6" x14ac:dyDescent="0.3">
      <c r="A7" t="s">
        <v>23</v>
      </c>
      <c r="B7">
        <v>67.218999999999994</v>
      </c>
      <c r="C7">
        <v>68.355000000000004</v>
      </c>
      <c r="D7">
        <v>81.694000000000003</v>
      </c>
      <c r="E7">
        <v>82.316999999999993</v>
      </c>
      <c r="F7">
        <v>82.673000000000002</v>
      </c>
    </row>
    <row r="8" spans="1:6" x14ac:dyDescent="0.3">
      <c r="A8" t="s">
        <v>24</v>
      </c>
      <c r="B8">
        <v>57.433</v>
      </c>
      <c r="C8">
        <v>58.835000000000001</v>
      </c>
      <c r="D8">
        <v>68.468999999999994</v>
      </c>
      <c r="E8">
        <v>68.887</v>
      </c>
      <c r="F8">
        <v>70.296999999999997</v>
      </c>
    </row>
    <row r="9" spans="1:6" x14ac:dyDescent="0.3">
      <c r="A9" t="s">
        <v>25</v>
      </c>
      <c r="B9">
        <v>58.718000000000004</v>
      </c>
      <c r="C9">
        <v>59.991</v>
      </c>
      <c r="D9">
        <v>71.097999999999999</v>
      </c>
      <c r="E9">
        <v>71.608999999999995</v>
      </c>
      <c r="F9">
        <v>71.954999999999998</v>
      </c>
    </row>
    <row r="10" spans="1:6" x14ac:dyDescent="0.3">
      <c r="A10" t="s">
        <v>26</v>
      </c>
      <c r="B10">
        <v>64.257000000000005</v>
      </c>
      <c r="C10">
        <v>65.540000000000006</v>
      </c>
      <c r="D10">
        <v>77.828999999999994</v>
      </c>
      <c r="E10">
        <v>78.528999999999996</v>
      </c>
      <c r="F10">
        <v>77.52</v>
      </c>
    </row>
    <row r="11" spans="1:6" x14ac:dyDescent="0.3">
      <c r="A11" t="s">
        <v>27</v>
      </c>
      <c r="B11">
        <v>72.655000000000001</v>
      </c>
      <c r="C11">
        <v>73.721999999999994</v>
      </c>
      <c r="D11">
        <v>79.391000000000005</v>
      </c>
      <c r="E11">
        <v>80.195999999999998</v>
      </c>
      <c r="F11">
        <v>79.325999999999993</v>
      </c>
    </row>
    <row r="12" spans="1:6" x14ac:dyDescent="0.3">
      <c r="A12" t="s">
        <v>28</v>
      </c>
      <c r="B12">
        <v>79.671000000000006</v>
      </c>
      <c r="C12">
        <v>80.962999999999994</v>
      </c>
      <c r="D12">
        <v>82.078000000000003</v>
      </c>
      <c r="E12">
        <v>82.738</v>
      </c>
      <c r="F12">
        <v>81.921000000000006</v>
      </c>
    </row>
    <row r="13" spans="1:6" x14ac:dyDescent="0.3">
      <c r="A13" t="s">
        <v>29</v>
      </c>
      <c r="B13">
        <v>76.555999999999997</v>
      </c>
      <c r="C13">
        <v>77.781000000000006</v>
      </c>
      <c r="D13">
        <v>81.846999999999994</v>
      </c>
      <c r="E13">
        <v>82.582999999999998</v>
      </c>
      <c r="F13">
        <v>81.497</v>
      </c>
    </row>
    <row r="14" spans="1:6" x14ac:dyDescent="0.3">
      <c r="A14" t="s">
        <v>30</v>
      </c>
      <c r="B14">
        <v>68.328000000000003</v>
      </c>
      <c r="C14">
        <v>69.438999999999993</v>
      </c>
      <c r="D14">
        <v>73.975999999999999</v>
      </c>
      <c r="E14">
        <v>74.543999999999997</v>
      </c>
      <c r="F14">
        <v>74.632999999999996</v>
      </c>
    </row>
    <row r="15" spans="1:6" x14ac:dyDescent="0.3">
      <c r="A15" t="s">
        <v>31</v>
      </c>
      <c r="B15">
        <v>73.373000000000005</v>
      </c>
      <c r="C15">
        <v>75.102000000000004</v>
      </c>
      <c r="D15">
        <v>77.341999999999999</v>
      </c>
      <c r="E15">
        <v>77.837000000000003</v>
      </c>
      <c r="F15">
        <v>78.531999999999996</v>
      </c>
    </row>
    <row r="16" spans="1:6" x14ac:dyDescent="0.3">
      <c r="A16" t="s">
        <v>32</v>
      </c>
      <c r="B16">
        <v>67.117999999999995</v>
      </c>
      <c r="C16">
        <v>69.465000000000003</v>
      </c>
      <c r="D16">
        <v>73.885999999999996</v>
      </c>
      <c r="E16">
        <v>74.287999999999997</v>
      </c>
      <c r="F16">
        <v>74.688999999999993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Tshephang Nyatshane</dc:creator>
  <cp:lastModifiedBy>Bogosi Botha</cp:lastModifiedBy>
  <dcterms:created xsi:type="dcterms:W3CDTF">2018-04-13T08:42:53Z</dcterms:created>
  <dcterms:modified xsi:type="dcterms:W3CDTF">2020-02-27T07:30:17Z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